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nder\documents\oit\204\Ксения\Платиновая Сова, БЕЛАРУСБАНК\2021\"/>
    </mc:Choice>
  </mc:AlternateContent>
  <bookViews>
    <workbookView xWindow="0" yWindow="0" windowWidth="19200" windowHeight="10668"/>
  </bookViews>
  <sheets>
    <sheet name="sv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7" i="1" l="1"/>
  <c r="M37" i="1" s="1"/>
  <c r="L23" i="1"/>
  <c r="L17" i="1"/>
  <c r="O36" i="1"/>
  <c r="O35" i="1"/>
  <c r="O23" i="1" l="1"/>
  <c r="O15" i="1"/>
  <c r="O8" i="1"/>
  <c r="O16" i="1"/>
  <c r="O9" i="1"/>
  <c r="O4" i="1"/>
  <c r="O13" i="1"/>
  <c r="O27" i="1"/>
  <c r="O34" i="1"/>
  <c r="O22" i="1"/>
  <c r="O11" i="1"/>
  <c r="O17" i="1"/>
  <c r="O24" i="1"/>
  <c r="O14" i="1"/>
  <c r="O32" i="1"/>
  <c r="O6" i="1"/>
  <c r="O2" i="1"/>
  <c r="O26" i="1"/>
  <c r="O29" i="1"/>
  <c r="O19" i="1"/>
  <c r="O12" i="1"/>
  <c r="O5" i="1"/>
  <c r="O18" i="1"/>
  <c r="O7" i="1"/>
  <c r="O33" i="1"/>
  <c r="O10" i="1"/>
  <c r="O30" i="1"/>
  <c r="O37" i="1"/>
  <c r="O31" i="1"/>
  <c r="O25" i="1"/>
  <c r="O28" i="1"/>
  <c r="O20" i="1"/>
  <c r="O3" i="1"/>
  <c r="O21" i="1"/>
  <c r="L16" i="1" l="1"/>
  <c r="L21" i="1"/>
  <c r="L10" i="1" l="1"/>
  <c r="L3" i="1"/>
  <c r="L36" i="1"/>
  <c r="L8" i="1"/>
  <c r="L9" i="1"/>
  <c r="L25" i="1"/>
  <c r="L14" i="1"/>
  <c r="L24" i="1"/>
  <c r="L30" i="1" l="1"/>
  <c r="L11" i="1"/>
  <c r="L26" i="1"/>
  <c r="L13" i="1"/>
  <c r="L29" i="1"/>
  <c r="L28" i="1"/>
  <c r="L32" i="1"/>
  <c r="L7" i="1"/>
  <c r="L27" i="1"/>
  <c r="L6" i="1"/>
  <c r="L5" i="1"/>
  <c r="L19" i="1" l="1"/>
  <c r="L22" i="1" l="1"/>
  <c r="L2" i="1"/>
  <c r="L15" i="1" l="1"/>
  <c r="L20" i="1"/>
  <c r="L4" i="1"/>
  <c r="L35" i="1"/>
  <c r="L33" i="1"/>
  <c r="L34" i="1"/>
  <c r="L12" i="1"/>
  <c r="L31" i="1"/>
  <c r="L18" i="1"/>
  <c r="M21" i="1" l="1"/>
  <c r="M35" i="1"/>
  <c r="M36" i="1"/>
  <c r="M16" i="1"/>
  <c r="M31" i="1"/>
  <c r="M7" i="1"/>
  <c r="M29" i="1"/>
  <c r="M11" i="1"/>
  <c r="M19" i="1"/>
  <c r="M2" i="1"/>
  <c r="M33" i="1"/>
  <c r="M8" i="1"/>
  <c r="M30" i="1"/>
  <c r="M15" i="1"/>
  <c r="M32" i="1"/>
  <c r="M20" i="1"/>
  <c r="M28" i="1"/>
  <c r="M13" i="1"/>
  <c r="M25" i="1"/>
  <c r="M6" i="1"/>
  <c r="M26" i="1"/>
  <c r="M34" i="1"/>
  <c r="M3" i="1"/>
  <c r="M17" i="1" l="1"/>
  <c r="M24" i="1"/>
  <c r="M4" i="1"/>
  <c r="M18" i="1"/>
  <c r="M22" i="1"/>
  <c r="M9" i="1"/>
  <c r="M5" i="1"/>
  <c r="M14" i="1"/>
  <c r="M23" i="1"/>
  <c r="M27" i="1"/>
  <c r="M10" i="1"/>
  <c r="M12" i="1"/>
</calcChain>
</file>

<file path=xl/sharedStrings.xml><?xml version="1.0" encoding="utf-8"?>
<sst xmlns="http://schemas.openxmlformats.org/spreadsheetml/2006/main" count="101" uniqueCount="100">
  <si>
    <t>Название</t>
  </si>
  <si>
    <t>Капитан                                    (Имя и Фамилия)</t>
  </si>
  <si>
    <t>1 тур</t>
  </si>
  <si>
    <t>2 тур</t>
  </si>
  <si>
    <t>3 тур</t>
  </si>
  <si>
    <t>Итог</t>
  </si>
  <si>
    <t>Место</t>
  </si>
  <si>
    <t>С</t>
  </si>
  <si>
    <t>В</t>
  </si>
  <si>
    <t>4 тур</t>
  </si>
  <si>
    <t>5 тур</t>
  </si>
  <si>
    <t>6 тур</t>
  </si>
  <si>
    <t>7 тур</t>
  </si>
  <si>
    <t>М4</t>
  </si>
  <si>
    <t>Сборная</t>
  </si>
  <si>
    <t>Белжелдор</t>
  </si>
  <si>
    <t>Управление</t>
  </si>
  <si>
    <t>5 копеек</t>
  </si>
  <si>
    <t>Неопределенность ириски</t>
  </si>
  <si>
    <t>Ok Google</t>
  </si>
  <si>
    <t>Комильфо</t>
  </si>
  <si>
    <t>Ориентир</t>
  </si>
  <si>
    <t>BankOK</t>
  </si>
  <si>
    <t>Белсвязь</t>
  </si>
  <si>
    <t>Нестандартный вариант</t>
  </si>
  <si>
    <t>Связанные лица</t>
  </si>
  <si>
    <t>Мыслители (команда не играет)</t>
  </si>
  <si>
    <t>Учреждение образования</t>
  </si>
  <si>
    <t>Наименование команды</t>
  </si>
  <si>
    <t>№ п/п</t>
  </si>
  <si>
    <t>МВФ</t>
  </si>
  <si>
    <t>Гимназия №1 имени Ф.Скорины г.Минска</t>
  </si>
  <si>
    <t>Гимназия № 3</t>
  </si>
  <si>
    <t>ГУО «Гимназия № 3 г. Минска»</t>
  </si>
  <si>
    <t>ГУО «Гимназия № 5 г.Минска имени героев встречи на Эльбе»</t>
  </si>
  <si>
    <t xml:space="preserve">  Искра</t>
  </si>
  <si>
    <t>Копеечка</t>
  </si>
  <si>
    <t xml:space="preserve">ГУО «Гимназия № 9 г. Минска» </t>
  </si>
  <si>
    <t>Кредитка</t>
  </si>
  <si>
    <t>Гимназия № 11 г.Минска имени И.Д.Черняховского</t>
  </si>
  <si>
    <t>Мыслители</t>
  </si>
  <si>
    <t>ГУО «Гимназия № 15 г. Минска»</t>
  </si>
  <si>
    <t>ГУО «Гимназия №21 г. Минска»</t>
  </si>
  <si>
    <t>Лакшеми</t>
  </si>
  <si>
    <t>«Гимназия №24 г. Минска»</t>
  </si>
  <si>
    <t>Колодец знаний</t>
  </si>
  <si>
    <t>ГУО «Гимназия № 25 г.Минска»</t>
  </si>
  <si>
    <t>Наследники Шумпетера</t>
  </si>
  <si>
    <t>ГУО «Гимназия № 30 г. Минска имени Героя Советского Союза Б.С. Окрестина»</t>
  </si>
  <si>
    <t>Crassula ovata</t>
  </si>
  <si>
    <t>ГУО «Гимназия № 39 г. Минска»</t>
  </si>
  <si>
    <t>Лови момент</t>
  </si>
  <si>
    <t>ГУО «Гимназия № 43 г. Минска»</t>
  </si>
  <si>
    <t>Корпорация</t>
  </si>
  <si>
    <t>ГУО «Гимназия №56 г. Минска»</t>
  </si>
  <si>
    <t>Успех</t>
  </si>
  <si>
    <t>Минский государственный дворец детей и молодежи</t>
  </si>
  <si>
    <t>101 извилина имени К. Маркса</t>
  </si>
  <si>
    <t>ГУО "Средняя школа №36 г. Минска"</t>
  </si>
  <si>
    <t>Великие мыслители</t>
  </si>
  <si>
    <t>ЧУО «Колледж бизнеса и права»</t>
  </si>
  <si>
    <t>Монополисты</t>
  </si>
  <si>
    <t>УО «Минский государственный колледж технологии и дизайна легкой промышленности»</t>
  </si>
  <si>
    <t>Lyceum</t>
  </si>
  <si>
    <t>ГУО «Лицей №1 г. Минска»</t>
  </si>
  <si>
    <t>Казначеи</t>
  </si>
  <si>
    <t>ГУО «Лицей № 2 г.Минска»</t>
  </si>
  <si>
    <t xml:space="preserve">Dream Team </t>
  </si>
  <si>
    <t>филиал БНТУ «Минский государственный политехнический колледж»</t>
  </si>
  <si>
    <t>Минский государственный профессионально-технический колледж торговли</t>
  </si>
  <si>
    <t>Шалёныя грошы</t>
  </si>
  <si>
    <t>ГУО «Центр дополнительного образования детей и молодежи «Светоч» г. Минска»</t>
  </si>
  <si>
    <t>Предприниматель</t>
  </si>
  <si>
    <t>ГУО «Средняя школа № 4 г.Минска»</t>
  </si>
  <si>
    <t>Начинающие финансисты</t>
  </si>
  <si>
    <t>ГУО «Средняя школа №67 г.Минска»</t>
  </si>
  <si>
    <t>G.A.T.E.(P)</t>
  </si>
  <si>
    <t>ГУО «Средняя школа №87 г.Минска»</t>
  </si>
  <si>
    <t>Time for wins</t>
  </si>
  <si>
    <t>ГУО «Средняя школа №89» г.Минска</t>
  </si>
  <si>
    <t>ГУО «Средняя школа № 97 г. Минска»</t>
  </si>
  <si>
    <t>Логисты</t>
  </si>
  <si>
    <t>ГУО «Средняя школа № 153 г. Минска»</t>
  </si>
  <si>
    <t>Век молодежи</t>
  </si>
  <si>
    <t>ГУО «Средняя школа № 155 г. Минска»</t>
  </si>
  <si>
    <t>МысLi</t>
  </si>
  <si>
    <t>ГУО «Средняя школа № 173 г. Минска»</t>
  </si>
  <si>
    <t>Грошык</t>
  </si>
  <si>
    <t>ГУО «Средняя школа №180 г.Минска»</t>
  </si>
  <si>
    <t>Финансисты</t>
  </si>
  <si>
    <t>ГУО «Средняя школа № 182 г. Минска имени Владимира Карвата»</t>
  </si>
  <si>
    <t>Money-honey</t>
  </si>
  <si>
    <t>Монеточки</t>
  </si>
  <si>
    <t>ГУО “Средняя школа №208 г.Минска”</t>
  </si>
  <si>
    <t>ГУО "Средняя школа №196 г.Минска"</t>
  </si>
  <si>
    <t>Банкиры</t>
  </si>
  <si>
    <t>ГУО "Гимназия №16"</t>
  </si>
  <si>
    <t>Крылья без советов</t>
  </si>
  <si>
    <t>Энтузиасты</t>
  </si>
  <si>
    <t>Финанисты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</si>
</sst>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3" tint="-0.24997711111789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3" tint="0.39997558519241921"/>
      <name val="Arial"/>
      <family val="2"/>
      <charset val="204"/>
    </font>
    <font>
      <sz val="12"/>
      <color theme="8" tint="-0.249977111117893"/>
      <name val="Arial"/>
      <family val="2"/>
      <charset val="204"/>
    </font>
    <font>
      <sz val="14"/>
      <color theme="3" tint="-0.249977111117893"/>
      <name val="Arial"/>
      <family val="2"/>
      <charset val="204"/>
    </font>
    <font>
      <sz val="16"/>
      <color theme="1" tint="4.9989318521683403E-2"/>
      <name val="Bernard MT Condensed"/>
      <family val="1"/>
      <charset val="204"/>
    </font>
    <font>
      <sz val="12"/>
      <name val="Modern No. 20"/>
      <family val="1"/>
      <charset val="204"/>
    </font>
    <font>
      <sz val="10"/>
      <name val="Modern No. 20"/>
      <family val="1"/>
      <charset val="204"/>
    </font>
    <font>
      <sz val="12"/>
      <color theme="4"/>
      <name val="Arial"/>
      <family val="2"/>
      <charset val="204"/>
    </font>
    <font>
      <b/>
      <sz val="14"/>
      <color theme="7" tint="-0.249977111117893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31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2" fillId="0" borderId="11" xfId="0" applyFont="1" applyBorder="1" applyProtection="1">
      <protection locked="0"/>
    </xf>
    <xf numFmtId="0" fontId="0" fillId="0" borderId="0" xfId="0" applyFont="1"/>
    <xf numFmtId="0" fontId="22" fillId="28" borderId="11" xfId="0" applyFont="1" applyFill="1" applyBorder="1" applyAlignment="1" applyProtection="1">
      <alignment horizontal="left"/>
      <protection locked="0"/>
    </xf>
    <xf numFmtId="0" fontId="22" fillId="28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2" fillId="31" borderId="11" xfId="0" applyFont="1" applyFill="1" applyBorder="1" applyAlignment="1" applyProtection="1">
      <alignment horizontal="left" wrapText="1"/>
      <protection locked="0"/>
    </xf>
    <xf numFmtId="0" fontId="24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center"/>
    </xf>
    <xf numFmtId="0" fontId="26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2" fillId="29" borderId="11" xfId="0" applyFont="1" applyFill="1" applyBorder="1" applyAlignment="1" applyProtection="1">
      <alignment horizontal="center"/>
      <protection locked="0"/>
    </xf>
    <xf numFmtId="0" fontId="29" fillId="25" borderId="11" xfId="0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0" fontId="32" fillId="26" borderId="11" xfId="0" applyFont="1" applyFill="1" applyBorder="1" applyAlignment="1">
      <alignment horizontal="center"/>
    </xf>
    <xf numFmtId="0" fontId="33" fillId="27" borderId="11" xfId="0" applyFont="1" applyFill="1" applyBorder="1" applyAlignment="1" applyProtection="1">
      <alignment horizontal="center"/>
      <protection locked="0"/>
    </xf>
    <xf numFmtId="0" fontId="29" fillId="25" borderId="11" xfId="0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/>
    </xf>
    <xf numFmtId="0" fontId="34" fillId="27" borderId="11" xfId="0" applyFont="1" applyFill="1" applyBorder="1" applyAlignment="1" applyProtection="1">
      <alignment horizontal="center"/>
      <protection locked="0"/>
    </xf>
    <xf numFmtId="0" fontId="22" fillId="29" borderId="11" xfId="0" applyFont="1" applyFill="1" applyBorder="1" applyAlignment="1" applyProtection="1">
      <alignment horizontal="center" vertical="center"/>
      <protection locked="0"/>
    </xf>
    <xf numFmtId="0" fontId="35" fillId="25" borderId="11" xfId="0" applyFont="1" applyFill="1" applyBorder="1" applyAlignment="1">
      <alignment horizontal="center"/>
    </xf>
    <xf numFmtId="0" fontId="22" fillId="29" borderId="11" xfId="0" applyFont="1" applyFill="1" applyBorder="1" applyAlignment="1">
      <alignment horizontal="center" vertical="center"/>
    </xf>
    <xf numFmtId="0" fontId="3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 vertical="center"/>
    </xf>
    <xf numFmtId="0" fontId="22" fillId="27" borderId="11" xfId="0" applyFont="1" applyFill="1" applyBorder="1" applyAlignment="1" applyProtection="1">
      <alignment horizont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7"/>
  <sheetViews>
    <sheetView tabSelected="1" topLeftCell="D1" zoomScale="70" zoomScaleNormal="70" workbookViewId="0">
      <selection activeCell="F15" sqref="F15"/>
    </sheetView>
  </sheetViews>
  <sheetFormatPr defaultRowHeight="13.2"/>
  <cols>
    <col min="1" max="1" width="5" customWidth="1"/>
    <col min="2" max="2" width="41.109375" customWidth="1"/>
    <col min="3" max="3" width="41.109375" hidden="1" customWidth="1"/>
    <col min="4" max="4" width="42.44140625" style="6" customWidth="1"/>
    <col min="5" max="5" width="15" customWidth="1"/>
    <col min="6" max="7" width="11.109375" style="3" customWidth="1"/>
    <col min="8" max="10" width="11.109375" customWidth="1"/>
    <col min="11" max="11" width="9" customWidth="1"/>
    <col min="12" max="12" width="10.5546875" customWidth="1"/>
    <col min="13" max="13" width="10.109375" customWidth="1"/>
    <col min="14" max="14" width="32.88671875" hidden="1" customWidth="1"/>
    <col min="15" max="15" width="60.109375" style="7" customWidth="1"/>
  </cols>
  <sheetData>
    <row r="1" spans="1:253" ht="38.25" customHeight="1">
      <c r="A1" s="28" t="s">
        <v>29</v>
      </c>
      <c r="B1" s="10" t="s">
        <v>28</v>
      </c>
      <c r="C1" s="10" t="s">
        <v>1</v>
      </c>
      <c r="D1" s="11" t="s">
        <v>27</v>
      </c>
      <c r="E1" s="29" t="s">
        <v>2</v>
      </c>
      <c r="F1" s="29" t="s">
        <v>3</v>
      </c>
      <c r="G1" s="29" t="s">
        <v>4</v>
      </c>
      <c r="H1" s="29" t="s">
        <v>9</v>
      </c>
      <c r="I1" s="29" t="s">
        <v>10</v>
      </c>
      <c r="J1" s="29" t="s">
        <v>11</v>
      </c>
      <c r="K1" s="12" t="s">
        <v>12</v>
      </c>
      <c r="L1" s="9" t="s">
        <v>5</v>
      </c>
      <c r="M1" s="13" t="s">
        <v>6</v>
      </c>
      <c r="N1" s="14" t="s">
        <v>0</v>
      </c>
      <c r="O1" s="15" t="s">
        <v>27</v>
      </c>
    </row>
    <row r="2" spans="1:253" ht="33.75" customHeight="1">
      <c r="A2" s="16">
        <v>1</v>
      </c>
      <c r="B2" s="17" t="s">
        <v>47</v>
      </c>
      <c r="C2" s="2"/>
      <c r="D2" s="5" t="s">
        <v>48</v>
      </c>
      <c r="E2" s="31">
        <v>5</v>
      </c>
      <c r="F2" s="31">
        <v>6</v>
      </c>
      <c r="G2" s="31">
        <v>3</v>
      </c>
      <c r="H2" s="31">
        <v>7</v>
      </c>
      <c r="I2" s="31">
        <v>6</v>
      </c>
      <c r="J2" s="31">
        <v>12</v>
      </c>
      <c r="K2" s="19"/>
      <c r="L2" s="30">
        <f t="shared" ref="L2:L36" si="0">IF($B2="","",E2+F2+G2+H2+I2+J2+K2)</f>
        <v>39</v>
      </c>
      <c r="M2" s="20">
        <f t="shared" ref="M2:M36" si="1">IF(L2="","",IF(COUNTIF(L:L,L2)&gt;1,CONCATENATE(RANK(L2,L:L),"-",SUM(RANK(L2,L:L),COUNTIF(L:L,L2),-1)),RANK(L2,L:L)))</f>
        <v>1</v>
      </c>
      <c r="N2" s="24"/>
      <c r="O2" s="8" t="str">
        <f t="shared" ref="O2:O37" si="2">D2</f>
        <v>ГУО «Гимназия № 30 г. Минска имени Героя Советского Союза Б.С. Окрестина»</v>
      </c>
      <c r="IS2" s="1" t="s">
        <v>7</v>
      </c>
    </row>
    <row r="3" spans="1:253" ht="19.8">
      <c r="A3" s="16">
        <v>2</v>
      </c>
      <c r="B3" s="17" t="s">
        <v>65</v>
      </c>
      <c r="C3" s="2"/>
      <c r="D3" s="5" t="s">
        <v>66</v>
      </c>
      <c r="E3" s="31">
        <v>3</v>
      </c>
      <c r="F3" s="31">
        <v>5</v>
      </c>
      <c r="G3" s="31">
        <v>3</v>
      </c>
      <c r="H3" s="31">
        <v>7</v>
      </c>
      <c r="I3" s="31">
        <v>5</v>
      </c>
      <c r="J3" s="31">
        <v>11</v>
      </c>
      <c r="K3" s="18"/>
      <c r="L3" s="30">
        <f t="shared" si="0"/>
        <v>34</v>
      </c>
      <c r="M3" s="20">
        <f t="shared" si="1"/>
        <v>2</v>
      </c>
      <c r="N3" s="21"/>
      <c r="O3" s="8" t="str">
        <f t="shared" si="2"/>
        <v>ГУО «Лицей № 2 г.Минска»</v>
      </c>
      <c r="IS3" s="1" t="s">
        <v>8</v>
      </c>
    </row>
    <row r="4" spans="1:253" ht="19.5" customHeight="1">
      <c r="A4" s="16">
        <v>3</v>
      </c>
      <c r="B4" s="17" t="s">
        <v>45</v>
      </c>
      <c r="C4" s="2"/>
      <c r="D4" s="4" t="s">
        <v>46</v>
      </c>
      <c r="E4" s="31">
        <v>4</v>
      </c>
      <c r="F4" s="31">
        <v>4</v>
      </c>
      <c r="G4" s="31">
        <v>4</v>
      </c>
      <c r="H4" s="31">
        <v>7</v>
      </c>
      <c r="I4" s="31">
        <v>6</v>
      </c>
      <c r="J4" s="31">
        <v>7</v>
      </c>
      <c r="K4" s="19">
        <v>0.5</v>
      </c>
      <c r="L4" s="30">
        <f t="shared" si="0"/>
        <v>32.5</v>
      </c>
      <c r="M4" s="20">
        <f t="shared" si="1"/>
        <v>3</v>
      </c>
      <c r="N4" s="21" t="s">
        <v>16</v>
      </c>
      <c r="O4" s="8" t="str">
        <f t="shared" si="2"/>
        <v>ГУО «Гимназия № 25 г.Минска»</v>
      </c>
    </row>
    <row r="5" spans="1:253" ht="18.75" customHeight="1">
      <c r="A5" s="16">
        <v>4</v>
      </c>
      <c r="B5" s="25" t="s">
        <v>40</v>
      </c>
      <c r="C5" s="2"/>
      <c r="D5" s="5" t="s">
        <v>41</v>
      </c>
      <c r="E5" s="31">
        <v>5</v>
      </c>
      <c r="F5" s="32">
        <v>5</v>
      </c>
      <c r="G5" s="32">
        <v>3</v>
      </c>
      <c r="H5" s="32">
        <v>7</v>
      </c>
      <c r="I5" s="32">
        <v>5</v>
      </c>
      <c r="J5" s="32">
        <v>7</v>
      </c>
      <c r="K5" s="22"/>
      <c r="L5" s="30">
        <f t="shared" si="0"/>
        <v>32</v>
      </c>
      <c r="M5" s="20">
        <f t="shared" si="1"/>
        <v>4</v>
      </c>
      <c r="N5" s="24"/>
      <c r="O5" s="8" t="str">
        <f t="shared" si="2"/>
        <v>ГУО «Гимназия № 15 г. Минска»</v>
      </c>
    </row>
    <row r="6" spans="1:253" ht="19.8">
      <c r="A6" s="16">
        <v>5</v>
      </c>
      <c r="B6" s="17" t="s">
        <v>35</v>
      </c>
      <c r="C6" s="2"/>
      <c r="D6" s="4" t="s">
        <v>37</v>
      </c>
      <c r="E6" s="31">
        <v>3</v>
      </c>
      <c r="F6" s="32">
        <v>6</v>
      </c>
      <c r="G6" s="32">
        <v>1</v>
      </c>
      <c r="H6" s="32">
        <v>7</v>
      </c>
      <c r="I6" s="32">
        <v>4</v>
      </c>
      <c r="J6" s="32">
        <v>9</v>
      </c>
      <c r="K6" s="22"/>
      <c r="L6" s="30">
        <f t="shared" si="0"/>
        <v>30</v>
      </c>
      <c r="M6" s="20" t="str">
        <f t="shared" si="1"/>
        <v>5-7</v>
      </c>
      <c r="N6" s="24"/>
      <c r="O6" s="8" t="str">
        <f t="shared" si="2"/>
        <v xml:space="preserve">ГУО «Гимназия № 9 г. Минска» </v>
      </c>
    </row>
    <row r="7" spans="1:253" ht="19.8">
      <c r="A7" s="16">
        <v>6</v>
      </c>
      <c r="B7" s="25" t="s">
        <v>63</v>
      </c>
      <c r="C7" s="2"/>
      <c r="D7" s="4" t="s">
        <v>64</v>
      </c>
      <c r="E7" s="32">
        <v>3</v>
      </c>
      <c r="F7" s="32">
        <v>6</v>
      </c>
      <c r="G7" s="32">
        <v>2</v>
      </c>
      <c r="H7" s="32">
        <v>7</v>
      </c>
      <c r="I7" s="32">
        <v>4</v>
      </c>
      <c r="J7" s="32">
        <v>8</v>
      </c>
      <c r="K7" s="22"/>
      <c r="L7" s="30">
        <f t="shared" si="0"/>
        <v>30</v>
      </c>
      <c r="M7" s="20" t="str">
        <f t="shared" si="1"/>
        <v>5-7</v>
      </c>
      <c r="N7" s="24"/>
      <c r="O7" s="8" t="str">
        <f t="shared" si="2"/>
        <v>ГУО «Лицей №1 г. Минска»</v>
      </c>
    </row>
    <row r="8" spans="1:253" ht="19.8">
      <c r="A8" s="16">
        <v>7</v>
      </c>
      <c r="B8" s="25" t="s">
        <v>97</v>
      </c>
      <c r="C8" s="2"/>
      <c r="D8" s="4" t="s">
        <v>42</v>
      </c>
      <c r="E8" s="31">
        <v>5</v>
      </c>
      <c r="F8" s="31">
        <v>3</v>
      </c>
      <c r="G8" s="31">
        <v>3</v>
      </c>
      <c r="H8" s="31">
        <v>7</v>
      </c>
      <c r="I8" s="31">
        <v>4</v>
      </c>
      <c r="J8" s="31">
        <v>8</v>
      </c>
      <c r="K8" s="18"/>
      <c r="L8" s="30">
        <f t="shared" si="0"/>
        <v>30</v>
      </c>
      <c r="M8" s="20" t="str">
        <f t="shared" si="1"/>
        <v>5-7</v>
      </c>
      <c r="N8" s="21" t="s">
        <v>20</v>
      </c>
      <c r="O8" s="8" t="str">
        <f t="shared" si="2"/>
        <v>ГУО «Гимназия №21 г. Минска»</v>
      </c>
    </row>
    <row r="9" spans="1:253" ht="19.8">
      <c r="A9" s="16">
        <v>8</v>
      </c>
      <c r="B9" s="17" t="s">
        <v>78</v>
      </c>
      <c r="C9" s="2"/>
      <c r="D9" s="4" t="s">
        <v>79</v>
      </c>
      <c r="E9" s="31">
        <v>3</v>
      </c>
      <c r="F9" s="31">
        <v>6</v>
      </c>
      <c r="G9" s="31">
        <v>2</v>
      </c>
      <c r="H9" s="31">
        <v>7</v>
      </c>
      <c r="I9" s="31">
        <v>5</v>
      </c>
      <c r="J9" s="31">
        <v>6</v>
      </c>
      <c r="K9" s="18"/>
      <c r="L9" s="30">
        <f t="shared" si="0"/>
        <v>29</v>
      </c>
      <c r="M9" s="20" t="str">
        <f t="shared" si="1"/>
        <v>8-10</v>
      </c>
      <c r="N9" s="21" t="s">
        <v>18</v>
      </c>
      <c r="O9" s="8" t="str">
        <f t="shared" si="2"/>
        <v>ГУО «Средняя школа №89» г.Минска</v>
      </c>
    </row>
    <row r="10" spans="1:253" ht="19.8">
      <c r="A10" s="16">
        <v>9</v>
      </c>
      <c r="B10" s="17" t="s">
        <v>43</v>
      </c>
      <c r="C10" s="2"/>
      <c r="D10" s="4" t="s">
        <v>44</v>
      </c>
      <c r="E10" s="31">
        <v>3</v>
      </c>
      <c r="F10" s="31">
        <v>4</v>
      </c>
      <c r="G10" s="31">
        <v>2</v>
      </c>
      <c r="H10" s="31">
        <v>7</v>
      </c>
      <c r="I10" s="31">
        <v>6</v>
      </c>
      <c r="J10" s="31">
        <v>7</v>
      </c>
      <c r="K10" s="18"/>
      <c r="L10" s="30">
        <f t="shared" si="0"/>
        <v>29</v>
      </c>
      <c r="M10" s="20" t="str">
        <f t="shared" si="1"/>
        <v>8-10</v>
      </c>
      <c r="N10" s="24"/>
      <c r="O10" s="8" t="str">
        <f t="shared" si="2"/>
        <v>«Гимназия №24 г. Минска»</v>
      </c>
    </row>
    <row r="11" spans="1:253" ht="21" customHeight="1">
      <c r="A11" s="16">
        <v>10</v>
      </c>
      <c r="B11" s="17" t="s">
        <v>51</v>
      </c>
      <c r="C11" s="2"/>
      <c r="D11" s="4" t="s">
        <v>52</v>
      </c>
      <c r="E11" s="31">
        <v>3</v>
      </c>
      <c r="F11" s="31">
        <v>2</v>
      </c>
      <c r="G11" s="31">
        <v>2</v>
      </c>
      <c r="H11" s="31">
        <v>7</v>
      </c>
      <c r="I11" s="31">
        <v>5</v>
      </c>
      <c r="J11" s="31">
        <v>10</v>
      </c>
      <c r="K11" s="18"/>
      <c r="L11" s="30">
        <f t="shared" si="0"/>
        <v>29</v>
      </c>
      <c r="M11" s="20" t="str">
        <f t="shared" si="1"/>
        <v>8-10</v>
      </c>
      <c r="N11" s="21" t="s">
        <v>14</v>
      </c>
      <c r="O11" s="8" t="str">
        <f t="shared" si="2"/>
        <v>ГУО «Гимназия № 43 г. Минска»</v>
      </c>
    </row>
    <row r="12" spans="1:253" ht="31.2">
      <c r="A12" s="16">
        <v>11</v>
      </c>
      <c r="B12" s="17" t="s">
        <v>36</v>
      </c>
      <c r="C12" s="2"/>
      <c r="D12" s="5" t="s">
        <v>34</v>
      </c>
      <c r="E12" s="31">
        <v>3</v>
      </c>
      <c r="F12" s="31">
        <v>7</v>
      </c>
      <c r="G12" s="31">
        <v>1</v>
      </c>
      <c r="H12" s="31">
        <v>7</v>
      </c>
      <c r="I12" s="31">
        <v>4</v>
      </c>
      <c r="J12" s="31">
        <v>6</v>
      </c>
      <c r="K12" s="19"/>
      <c r="L12" s="30">
        <f t="shared" si="0"/>
        <v>28</v>
      </c>
      <c r="M12" s="20">
        <f t="shared" si="1"/>
        <v>11</v>
      </c>
      <c r="N12" s="24"/>
      <c r="O12" s="8" t="str">
        <f t="shared" si="2"/>
        <v>ГУО «Гимназия № 5 г.Минска имени героев встречи на Эльбе»</v>
      </c>
    </row>
    <row r="13" spans="1:253" ht="19.8">
      <c r="A13" s="16">
        <v>12</v>
      </c>
      <c r="B13" s="25" t="s">
        <v>76</v>
      </c>
      <c r="C13" s="2"/>
      <c r="D13" s="5" t="s">
        <v>77</v>
      </c>
      <c r="E13" s="31">
        <v>3</v>
      </c>
      <c r="F13" s="31">
        <v>5</v>
      </c>
      <c r="G13" s="31">
        <v>2</v>
      </c>
      <c r="H13" s="31">
        <v>6</v>
      </c>
      <c r="I13" s="31">
        <v>4</v>
      </c>
      <c r="J13" s="31">
        <v>7</v>
      </c>
      <c r="K13" s="26"/>
      <c r="L13" s="30">
        <f t="shared" si="0"/>
        <v>27</v>
      </c>
      <c r="M13" s="20" t="str">
        <f t="shared" si="1"/>
        <v>12-14</v>
      </c>
      <c r="N13" s="21" t="s">
        <v>21</v>
      </c>
      <c r="O13" s="8" t="str">
        <f t="shared" si="2"/>
        <v>ГУО «Средняя школа №87 г.Минска»</v>
      </c>
    </row>
    <row r="14" spans="1:253" ht="19.8">
      <c r="A14" s="16">
        <v>13</v>
      </c>
      <c r="B14" s="17" t="s">
        <v>81</v>
      </c>
      <c r="C14" s="2"/>
      <c r="D14" s="4" t="s">
        <v>82</v>
      </c>
      <c r="E14" s="31">
        <v>2</v>
      </c>
      <c r="F14" s="31">
        <v>7</v>
      </c>
      <c r="G14" s="31">
        <v>2</v>
      </c>
      <c r="H14" s="31">
        <v>7</v>
      </c>
      <c r="I14" s="31">
        <v>2</v>
      </c>
      <c r="J14" s="31">
        <v>7</v>
      </c>
      <c r="K14" s="18"/>
      <c r="L14" s="30">
        <f t="shared" si="0"/>
        <v>27</v>
      </c>
      <c r="M14" s="20" t="str">
        <f t="shared" si="1"/>
        <v>12-14</v>
      </c>
      <c r="N14" s="24"/>
      <c r="O14" s="8" t="str">
        <f t="shared" si="2"/>
        <v>ГУО «Средняя школа № 153 г. Минска»</v>
      </c>
    </row>
    <row r="15" spans="1:253" ht="19.8">
      <c r="A15" s="16">
        <v>14</v>
      </c>
      <c r="B15" s="17" t="s">
        <v>72</v>
      </c>
      <c r="C15" s="2"/>
      <c r="D15" s="4" t="s">
        <v>73</v>
      </c>
      <c r="E15" s="31">
        <v>2</v>
      </c>
      <c r="F15" s="31">
        <v>7</v>
      </c>
      <c r="G15" s="31">
        <v>1</v>
      </c>
      <c r="H15" s="31">
        <v>7</v>
      </c>
      <c r="I15" s="31">
        <v>4</v>
      </c>
      <c r="J15" s="31">
        <v>6</v>
      </c>
      <c r="K15" s="19"/>
      <c r="L15" s="30">
        <f t="shared" si="0"/>
        <v>27</v>
      </c>
      <c r="M15" s="20" t="str">
        <f t="shared" si="1"/>
        <v>12-14</v>
      </c>
      <c r="N15" s="21" t="s">
        <v>13</v>
      </c>
      <c r="O15" s="8" t="str">
        <f t="shared" si="2"/>
        <v>ГУО «Средняя школа № 4 г.Минска»</v>
      </c>
    </row>
    <row r="16" spans="1:253" ht="18" customHeight="1">
      <c r="A16" s="16">
        <v>15</v>
      </c>
      <c r="B16" s="17" t="s">
        <v>49</v>
      </c>
      <c r="C16" s="2"/>
      <c r="D16" s="4" t="s">
        <v>50</v>
      </c>
      <c r="E16" s="31">
        <v>4</v>
      </c>
      <c r="F16" s="31">
        <v>4</v>
      </c>
      <c r="G16" s="31">
        <v>3</v>
      </c>
      <c r="H16" s="31">
        <v>6</v>
      </c>
      <c r="I16" s="31">
        <v>3</v>
      </c>
      <c r="J16" s="31">
        <v>6</v>
      </c>
      <c r="K16" s="18"/>
      <c r="L16" s="30">
        <f t="shared" si="0"/>
        <v>26</v>
      </c>
      <c r="M16" s="20" t="str">
        <f t="shared" si="1"/>
        <v>15-18</v>
      </c>
      <c r="N16" s="21" t="s">
        <v>19</v>
      </c>
      <c r="O16" s="8" t="str">
        <f t="shared" si="2"/>
        <v>ГУО «Гимназия № 39 г. Минска»</v>
      </c>
    </row>
    <row r="17" spans="1:15" ht="19.8">
      <c r="A17" s="16">
        <v>16</v>
      </c>
      <c r="B17" s="17" t="s">
        <v>91</v>
      </c>
      <c r="C17" s="2"/>
      <c r="D17" s="4" t="s">
        <v>94</v>
      </c>
      <c r="E17" s="31">
        <v>2</v>
      </c>
      <c r="F17" s="32">
        <v>6</v>
      </c>
      <c r="G17" s="32">
        <v>2</v>
      </c>
      <c r="H17" s="32">
        <v>7</v>
      </c>
      <c r="I17" s="32">
        <v>5</v>
      </c>
      <c r="J17" s="32">
        <v>4</v>
      </c>
      <c r="K17" s="22"/>
      <c r="L17" s="30">
        <f t="shared" si="0"/>
        <v>26</v>
      </c>
      <c r="M17" s="20" t="str">
        <f t="shared" si="1"/>
        <v>15-18</v>
      </c>
      <c r="N17" s="21" t="s">
        <v>15</v>
      </c>
      <c r="O17" s="8" t="str">
        <f t="shared" si="2"/>
        <v>ГУО "Средняя школа №196 г.Минска"</v>
      </c>
    </row>
    <row r="18" spans="1:15" ht="19.5" customHeight="1">
      <c r="A18" s="16">
        <v>17</v>
      </c>
      <c r="B18" s="17" t="s">
        <v>32</v>
      </c>
      <c r="C18" s="2"/>
      <c r="D18" s="4" t="s">
        <v>33</v>
      </c>
      <c r="E18" s="31">
        <v>5</v>
      </c>
      <c r="F18" s="31">
        <v>5</v>
      </c>
      <c r="G18" s="31">
        <v>2</v>
      </c>
      <c r="H18" s="31">
        <v>6</v>
      </c>
      <c r="I18" s="31">
        <v>2</v>
      </c>
      <c r="J18" s="31">
        <v>6</v>
      </c>
      <c r="K18" s="19"/>
      <c r="L18" s="30">
        <f t="shared" si="0"/>
        <v>26</v>
      </c>
      <c r="M18" s="20" t="str">
        <f t="shared" si="1"/>
        <v>15-18</v>
      </c>
      <c r="N18" s="24"/>
      <c r="O18" s="8" t="str">
        <f t="shared" si="2"/>
        <v>ГУО «Гимназия № 3 г. Минска»</v>
      </c>
    </row>
    <row r="19" spans="1:15" ht="46.8">
      <c r="A19" s="16">
        <v>18</v>
      </c>
      <c r="B19" s="17" t="s">
        <v>70</v>
      </c>
      <c r="C19" s="2"/>
      <c r="D19" s="5" t="s">
        <v>71</v>
      </c>
      <c r="E19" s="31">
        <v>3</v>
      </c>
      <c r="F19" s="31">
        <v>3</v>
      </c>
      <c r="G19" s="31">
        <v>3</v>
      </c>
      <c r="H19" s="31">
        <v>6</v>
      </c>
      <c r="I19" s="31">
        <v>6</v>
      </c>
      <c r="J19" s="31">
        <v>5</v>
      </c>
      <c r="K19" s="19"/>
      <c r="L19" s="30">
        <f t="shared" si="0"/>
        <v>26</v>
      </c>
      <c r="M19" s="20" t="str">
        <f t="shared" si="1"/>
        <v>15-18</v>
      </c>
      <c r="N19" s="24"/>
      <c r="O19" s="8" t="str">
        <f t="shared" si="2"/>
        <v>ГУО «Центр дополнительного образования детей и молодежи «Светоч» г. Минска»</v>
      </c>
    </row>
    <row r="20" spans="1:15" ht="19.8">
      <c r="A20" s="16">
        <v>19</v>
      </c>
      <c r="B20" s="17" t="s">
        <v>59</v>
      </c>
      <c r="C20" s="2"/>
      <c r="D20" s="4" t="s">
        <v>60</v>
      </c>
      <c r="E20" s="31">
        <v>2</v>
      </c>
      <c r="F20" s="31">
        <v>6</v>
      </c>
      <c r="G20" s="31">
        <v>1</v>
      </c>
      <c r="H20" s="31">
        <v>7</v>
      </c>
      <c r="I20" s="31">
        <v>4</v>
      </c>
      <c r="J20" s="31">
        <v>5</v>
      </c>
      <c r="K20" s="19"/>
      <c r="L20" s="30">
        <f t="shared" si="0"/>
        <v>25</v>
      </c>
      <c r="M20" s="20" t="str">
        <f t="shared" si="1"/>
        <v>19-23</v>
      </c>
      <c r="N20" s="24"/>
      <c r="O20" s="8" t="str">
        <f t="shared" si="2"/>
        <v>ЧУО «Колледж бизнеса и права»</v>
      </c>
    </row>
    <row r="21" spans="1:15" ht="18" customHeight="1">
      <c r="A21" s="16">
        <v>20</v>
      </c>
      <c r="B21" s="23" t="s">
        <v>53</v>
      </c>
      <c r="C21" s="2"/>
      <c r="D21" s="4" t="s">
        <v>54</v>
      </c>
      <c r="E21" s="31">
        <v>1</v>
      </c>
      <c r="F21" s="31">
        <v>5</v>
      </c>
      <c r="G21" s="31">
        <v>2</v>
      </c>
      <c r="H21" s="31">
        <v>7</v>
      </c>
      <c r="I21" s="31">
        <v>4</v>
      </c>
      <c r="J21" s="31">
        <v>6</v>
      </c>
      <c r="K21" s="18"/>
      <c r="L21" s="30">
        <f t="shared" si="0"/>
        <v>25</v>
      </c>
      <c r="M21" s="20" t="str">
        <f t="shared" si="1"/>
        <v>19-23</v>
      </c>
      <c r="N21" s="21" t="s">
        <v>25</v>
      </c>
      <c r="O21" s="8" t="str">
        <f t="shared" si="2"/>
        <v>ГУО «Гимназия №56 г. Минска»</v>
      </c>
    </row>
    <row r="22" spans="1:15" ht="20.25" customHeight="1">
      <c r="A22" s="16">
        <v>21</v>
      </c>
      <c r="B22" s="27" t="s">
        <v>38</v>
      </c>
      <c r="C22" s="2"/>
      <c r="D22" s="5" t="s">
        <v>39</v>
      </c>
      <c r="E22" s="31">
        <v>2</v>
      </c>
      <c r="F22" s="31">
        <v>4</v>
      </c>
      <c r="G22" s="31">
        <v>1</v>
      </c>
      <c r="H22" s="31">
        <v>7</v>
      </c>
      <c r="I22" s="31">
        <v>6</v>
      </c>
      <c r="J22" s="31">
        <v>5</v>
      </c>
      <c r="K22" s="19"/>
      <c r="L22" s="30">
        <f t="shared" si="0"/>
        <v>25</v>
      </c>
      <c r="M22" s="20" t="str">
        <f t="shared" si="1"/>
        <v>19-23</v>
      </c>
      <c r="N22" s="21" t="s">
        <v>23</v>
      </c>
      <c r="O22" s="8" t="str">
        <f t="shared" si="2"/>
        <v>Гимназия № 11 г.Минска имени И.Д.Черняховского</v>
      </c>
    </row>
    <row r="23" spans="1:15" ht="16.5" customHeight="1">
      <c r="A23" s="16">
        <v>22</v>
      </c>
      <c r="B23" s="17" t="s">
        <v>92</v>
      </c>
      <c r="C23" s="2"/>
      <c r="D23" s="4" t="s">
        <v>93</v>
      </c>
      <c r="E23" s="31">
        <v>0</v>
      </c>
      <c r="F23" s="32">
        <v>5</v>
      </c>
      <c r="G23" s="32">
        <v>3</v>
      </c>
      <c r="H23" s="32">
        <v>7</v>
      </c>
      <c r="I23" s="32">
        <v>4</v>
      </c>
      <c r="J23" s="32">
        <v>6</v>
      </c>
      <c r="K23" s="22"/>
      <c r="L23" s="30">
        <f t="shared" si="0"/>
        <v>25</v>
      </c>
      <c r="M23" s="20" t="str">
        <f t="shared" si="1"/>
        <v>19-23</v>
      </c>
      <c r="N23" s="21" t="s">
        <v>17</v>
      </c>
      <c r="O23" s="8" t="str">
        <f t="shared" si="2"/>
        <v>ГУО “Средняя школа №208 г.Минска”</v>
      </c>
    </row>
    <row r="24" spans="1:15" ht="31.2">
      <c r="A24" s="16">
        <v>23</v>
      </c>
      <c r="B24" s="17" t="s">
        <v>55</v>
      </c>
      <c r="C24" s="2"/>
      <c r="D24" s="5" t="s">
        <v>56</v>
      </c>
      <c r="E24" s="31">
        <v>2</v>
      </c>
      <c r="F24" s="31">
        <v>4</v>
      </c>
      <c r="G24" s="31">
        <v>1</v>
      </c>
      <c r="H24" s="31">
        <v>7</v>
      </c>
      <c r="I24" s="31">
        <v>4</v>
      </c>
      <c r="J24" s="31">
        <v>7</v>
      </c>
      <c r="K24" s="18"/>
      <c r="L24" s="30">
        <f t="shared" si="0"/>
        <v>25</v>
      </c>
      <c r="M24" s="20" t="str">
        <f t="shared" si="1"/>
        <v>19-23</v>
      </c>
      <c r="N24" s="24" t="s">
        <v>26</v>
      </c>
      <c r="O24" s="8" t="str">
        <f t="shared" si="2"/>
        <v>Минский государственный дворец детей и молодежи</v>
      </c>
    </row>
    <row r="25" spans="1:15" ht="31.2">
      <c r="A25" s="16">
        <v>24</v>
      </c>
      <c r="B25" s="17" t="s">
        <v>67</v>
      </c>
      <c r="C25" s="2"/>
      <c r="D25" s="5" t="s">
        <v>68</v>
      </c>
      <c r="E25" s="31">
        <v>3</v>
      </c>
      <c r="F25" s="31">
        <v>4</v>
      </c>
      <c r="G25" s="31">
        <v>1</v>
      </c>
      <c r="H25" s="31">
        <v>7</v>
      </c>
      <c r="I25" s="31">
        <v>2</v>
      </c>
      <c r="J25" s="31">
        <v>7</v>
      </c>
      <c r="K25" s="18"/>
      <c r="L25" s="30">
        <f t="shared" si="0"/>
        <v>24</v>
      </c>
      <c r="M25" s="20" t="str">
        <f t="shared" si="1"/>
        <v>24-26</v>
      </c>
      <c r="N25" s="24"/>
      <c r="O25" s="8" t="str">
        <f t="shared" si="2"/>
        <v>филиал БНТУ «Минский государственный политехнический колледж»</v>
      </c>
    </row>
    <row r="26" spans="1:15" ht="19.8">
      <c r="A26" s="16">
        <v>25</v>
      </c>
      <c r="B26" s="25" t="s">
        <v>95</v>
      </c>
      <c r="C26" s="2"/>
      <c r="D26" s="5" t="s">
        <v>96</v>
      </c>
      <c r="E26" s="31">
        <v>4</v>
      </c>
      <c r="F26" s="31">
        <v>5</v>
      </c>
      <c r="G26" s="31">
        <v>1</v>
      </c>
      <c r="H26" s="31">
        <v>6</v>
      </c>
      <c r="I26" s="31">
        <v>4</v>
      </c>
      <c r="J26" s="31">
        <v>4</v>
      </c>
      <c r="K26" s="18"/>
      <c r="L26" s="30">
        <f t="shared" si="0"/>
        <v>24</v>
      </c>
      <c r="M26" s="20" t="str">
        <f t="shared" si="1"/>
        <v>24-26</v>
      </c>
      <c r="N26" s="24"/>
      <c r="O26" s="8" t="str">
        <f t="shared" si="2"/>
        <v>ГУО "Гимназия №16"</v>
      </c>
    </row>
    <row r="27" spans="1:15" ht="31.2">
      <c r="A27" s="16">
        <v>26</v>
      </c>
      <c r="B27" s="33" t="s">
        <v>89</v>
      </c>
      <c r="C27" s="2"/>
      <c r="D27" s="5" t="s">
        <v>90</v>
      </c>
      <c r="E27" s="31">
        <v>2</v>
      </c>
      <c r="F27" s="32">
        <v>4</v>
      </c>
      <c r="G27" s="32">
        <v>2</v>
      </c>
      <c r="H27" s="32">
        <v>6</v>
      </c>
      <c r="I27" s="32">
        <v>5</v>
      </c>
      <c r="J27" s="32">
        <v>5</v>
      </c>
      <c r="K27" s="22"/>
      <c r="L27" s="30">
        <f t="shared" si="0"/>
        <v>24</v>
      </c>
      <c r="M27" s="20" t="str">
        <f t="shared" si="1"/>
        <v>24-26</v>
      </c>
      <c r="N27" s="21" t="s">
        <v>22</v>
      </c>
      <c r="O27" s="8" t="str">
        <f t="shared" si="2"/>
        <v>ГУО «Средняя школа № 182 г. Минска имени Владимира Карвата»</v>
      </c>
    </row>
    <row r="28" spans="1:15" ht="19.8">
      <c r="A28" s="16">
        <v>27</v>
      </c>
      <c r="B28" s="33" t="s">
        <v>99</v>
      </c>
      <c r="C28" s="2"/>
      <c r="D28" s="4" t="s">
        <v>80</v>
      </c>
      <c r="E28" s="32">
        <v>2</v>
      </c>
      <c r="F28" s="32">
        <v>3</v>
      </c>
      <c r="G28" s="32">
        <v>1</v>
      </c>
      <c r="H28" s="32">
        <v>7</v>
      </c>
      <c r="I28" s="32">
        <v>3</v>
      </c>
      <c r="J28" s="32">
        <v>7</v>
      </c>
      <c r="K28" s="22"/>
      <c r="L28" s="30">
        <f t="shared" si="0"/>
        <v>23</v>
      </c>
      <c r="M28" s="20">
        <f t="shared" si="1"/>
        <v>27</v>
      </c>
      <c r="N28" s="24"/>
      <c r="O28" s="8" t="str">
        <f t="shared" si="2"/>
        <v>ГУО «Средняя школа № 97 г. Минска»</v>
      </c>
    </row>
    <row r="29" spans="1:15" ht="19.8">
      <c r="A29" s="16">
        <v>28</v>
      </c>
      <c r="B29" s="25" t="s">
        <v>87</v>
      </c>
      <c r="C29" s="2"/>
      <c r="D29" s="5" t="s">
        <v>88</v>
      </c>
      <c r="E29" s="31">
        <v>1</v>
      </c>
      <c r="F29" s="31">
        <v>2</v>
      </c>
      <c r="G29" s="31">
        <v>1</v>
      </c>
      <c r="H29" s="31">
        <v>6</v>
      </c>
      <c r="I29" s="31">
        <v>7</v>
      </c>
      <c r="J29" s="31">
        <v>4</v>
      </c>
      <c r="K29" s="26"/>
      <c r="L29" s="30">
        <f t="shared" si="0"/>
        <v>21</v>
      </c>
      <c r="M29" s="20" t="str">
        <f t="shared" si="1"/>
        <v>28-29</v>
      </c>
      <c r="N29" s="24"/>
      <c r="O29" s="8" t="str">
        <f t="shared" si="2"/>
        <v>ГУО «Средняя школа №180 г.Минска»</v>
      </c>
    </row>
    <row r="30" spans="1:15" ht="36.75" customHeight="1">
      <c r="A30" s="16">
        <v>29</v>
      </c>
      <c r="B30" s="25" t="s">
        <v>85</v>
      </c>
      <c r="C30" s="2"/>
      <c r="D30" s="5" t="s">
        <v>86</v>
      </c>
      <c r="E30" s="31">
        <v>1</v>
      </c>
      <c r="F30" s="31">
        <v>5</v>
      </c>
      <c r="G30" s="31">
        <v>1</v>
      </c>
      <c r="H30" s="31">
        <v>7</v>
      </c>
      <c r="I30" s="31">
        <v>4</v>
      </c>
      <c r="J30" s="31">
        <v>3</v>
      </c>
      <c r="K30" s="18"/>
      <c r="L30" s="30">
        <f t="shared" si="0"/>
        <v>21</v>
      </c>
      <c r="M30" s="20" t="str">
        <f t="shared" si="1"/>
        <v>28-29</v>
      </c>
      <c r="N30" s="24"/>
      <c r="O30" s="8" t="str">
        <f t="shared" si="2"/>
        <v>ГУО «Средняя школа № 173 г. Минска»</v>
      </c>
    </row>
    <row r="31" spans="1:15" ht="19.8">
      <c r="A31" s="16">
        <v>30</v>
      </c>
      <c r="B31" s="17" t="s">
        <v>83</v>
      </c>
      <c r="C31" s="2"/>
      <c r="D31" s="4" t="s">
        <v>84</v>
      </c>
      <c r="E31" s="31">
        <v>3</v>
      </c>
      <c r="F31" s="31">
        <v>6</v>
      </c>
      <c r="G31" s="31">
        <v>2</v>
      </c>
      <c r="H31" s="31">
        <v>6</v>
      </c>
      <c r="I31" s="31">
        <v>3</v>
      </c>
      <c r="J31" s="31">
        <v>0</v>
      </c>
      <c r="K31" s="19"/>
      <c r="L31" s="30">
        <f t="shared" si="0"/>
        <v>20</v>
      </c>
      <c r="M31" s="20" t="str">
        <f t="shared" si="1"/>
        <v>30-31</v>
      </c>
      <c r="N31" s="24"/>
      <c r="O31" s="8" t="str">
        <f t="shared" si="2"/>
        <v>ГУО «Средняя школа № 155 г. Минска»</v>
      </c>
    </row>
    <row r="32" spans="1:15" ht="21" customHeight="1">
      <c r="A32" s="16">
        <v>31</v>
      </c>
      <c r="B32" s="25" t="s">
        <v>74</v>
      </c>
      <c r="C32" s="2"/>
      <c r="D32" s="5" t="s">
        <v>75</v>
      </c>
      <c r="E32" s="32">
        <v>2</v>
      </c>
      <c r="F32" s="32">
        <v>4</v>
      </c>
      <c r="G32" s="32">
        <v>2</v>
      </c>
      <c r="H32" s="32">
        <v>6</v>
      </c>
      <c r="I32" s="32">
        <v>3</v>
      </c>
      <c r="J32" s="32">
        <v>3</v>
      </c>
      <c r="K32" s="22"/>
      <c r="L32" s="30">
        <f t="shared" si="0"/>
        <v>20</v>
      </c>
      <c r="M32" s="20" t="str">
        <f t="shared" si="1"/>
        <v>30-31</v>
      </c>
      <c r="N32" s="24"/>
      <c r="O32" s="8" t="str">
        <f>D32</f>
        <v>ГУО «Средняя школа №67 г.Минска»</v>
      </c>
    </row>
    <row r="33" spans="1:15" ht="19.8">
      <c r="A33" s="16">
        <v>32</v>
      </c>
      <c r="B33" s="17" t="s">
        <v>57</v>
      </c>
      <c r="C33" s="2"/>
      <c r="D33" s="4" t="s">
        <v>58</v>
      </c>
      <c r="E33" s="31">
        <v>1</v>
      </c>
      <c r="F33" s="31">
        <v>4</v>
      </c>
      <c r="G33" s="31">
        <v>2</v>
      </c>
      <c r="H33" s="31">
        <v>6</v>
      </c>
      <c r="I33" s="31">
        <v>4</v>
      </c>
      <c r="J33" s="31">
        <v>1</v>
      </c>
      <c r="K33" s="19"/>
      <c r="L33" s="30">
        <f t="shared" si="0"/>
        <v>18</v>
      </c>
      <c r="M33" s="20" t="str">
        <f t="shared" si="1"/>
        <v>32-33</v>
      </c>
      <c r="N33" s="24"/>
      <c r="O33" s="8" t="str">
        <f t="shared" si="2"/>
        <v>ГУО "Средняя школа №36 г. Минска"</v>
      </c>
    </row>
    <row r="34" spans="1:15" ht="19.5" customHeight="1">
      <c r="A34" s="16">
        <v>33</v>
      </c>
      <c r="B34" s="33" t="s">
        <v>61</v>
      </c>
      <c r="C34" s="2"/>
      <c r="D34" s="5" t="s">
        <v>62</v>
      </c>
      <c r="E34" s="31">
        <v>2</v>
      </c>
      <c r="F34" s="31">
        <v>5</v>
      </c>
      <c r="G34" s="31">
        <v>2</v>
      </c>
      <c r="H34" s="31">
        <v>7</v>
      </c>
      <c r="I34" s="31">
        <v>3</v>
      </c>
      <c r="J34" s="31">
        <v>-1</v>
      </c>
      <c r="K34" s="19"/>
      <c r="L34" s="30">
        <f t="shared" si="0"/>
        <v>18</v>
      </c>
      <c r="M34" s="20" t="str">
        <f t="shared" si="1"/>
        <v>32-33</v>
      </c>
      <c r="N34" s="21" t="s">
        <v>24</v>
      </c>
      <c r="O34" s="8" t="str">
        <f t="shared" si="2"/>
        <v>УО «Минский государственный колледж технологии и дизайна легкой промышленности»</v>
      </c>
    </row>
    <row r="35" spans="1:15" ht="19.8">
      <c r="A35" s="16">
        <v>34</v>
      </c>
      <c r="B35" s="17" t="s">
        <v>30</v>
      </c>
      <c r="C35" s="2"/>
      <c r="D35" s="4" t="s">
        <v>31</v>
      </c>
      <c r="E35" s="31">
        <v>2</v>
      </c>
      <c r="F35" s="31">
        <v>0</v>
      </c>
      <c r="G35" s="31">
        <v>1</v>
      </c>
      <c r="H35" s="31">
        <v>6</v>
      </c>
      <c r="I35" s="31">
        <v>3</v>
      </c>
      <c r="J35" s="31">
        <v>5</v>
      </c>
      <c r="K35" s="19"/>
      <c r="L35" s="30">
        <f t="shared" si="0"/>
        <v>17</v>
      </c>
      <c r="M35" s="20">
        <f t="shared" si="1"/>
        <v>34</v>
      </c>
      <c r="N35" s="21"/>
      <c r="O35" s="8" t="str">
        <f t="shared" si="2"/>
        <v>Гимназия №1 имени Ф.Скорины г.Минска</v>
      </c>
    </row>
    <row r="36" spans="1:15" ht="46.8">
      <c r="A36" s="16">
        <v>35</v>
      </c>
      <c r="B36" s="33" t="s">
        <v>98</v>
      </c>
      <c r="C36" s="2"/>
      <c r="D36" s="5" t="s">
        <v>69</v>
      </c>
      <c r="E36" s="31">
        <v>2</v>
      </c>
      <c r="F36" s="31">
        <v>1</v>
      </c>
      <c r="G36" s="31">
        <v>1</v>
      </c>
      <c r="H36" s="31">
        <v>6</v>
      </c>
      <c r="I36" s="31">
        <v>3</v>
      </c>
      <c r="J36" s="31">
        <v>0</v>
      </c>
      <c r="K36" s="18"/>
      <c r="L36" s="30">
        <f t="shared" si="0"/>
        <v>13</v>
      </c>
      <c r="M36" s="20">
        <f t="shared" si="1"/>
        <v>35</v>
      </c>
      <c r="N36" s="21"/>
      <c r="O36" s="8" t="str">
        <f t="shared" si="2"/>
        <v>Минский государственный профессионально-технический колледж торговли</v>
      </c>
    </row>
    <row r="37" spans="1:15" ht="19.8">
      <c r="A37" s="16">
        <v>36</v>
      </c>
      <c r="B37" s="17"/>
      <c r="C37" s="2"/>
      <c r="D37" s="4"/>
      <c r="E37" s="31"/>
      <c r="F37" s="31"/>
      <c r="G37" s="31"/>
      <c r="H37" s="31"/>
      <c r="I37" s="31"/>
      <c r="J37" s="31"/>
      <c r="K37" s="19"/>
      <c r="L37" s="30" t="str">
        <f t="shared" ref="L37" si="3">IF($B37="","",E37+F37+G37+H37+I37+J37+K37)</f>
        <v/>
      </c>
      <c r="M37" s="20" t="b">
        <f>B2=IF(L37="","",IF(COUNTIF(L:L,L37)&gt;1,CONCATENATE(RANK(L37,L:L),"-",SUM(RANK(L37,L:L),COUNTIF(L:L,L37),-1)),RANK(L37,L:L)))</f>
        <v>0</v>
      </c>
      <c r="N37" s="24"/>
      <c r="O37" s="8">
        <f t="shared" si="2"/>
        <v>0</v>
      </c>
    </row>
  </sheetData>
  <sortState ref="B2:L36">
    <sortCondition descending="1" ref="L2:L36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USER</cp:lastModifiedBy>
  <dcterms:created xsi:type="dcterms:W3CDTF">2010-12-18T12:59:58Z</dcterms:created>
  <dcterms:modified xsi:type="dcterms:W3CDTF">2021-03-26T11:02:26Z</dcterms:modified>
</cp:coreProperties>
</file>